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ROI" sheetId="1" r:id="rId1"/>
  </sheets>
  <definedNames>
    <definedName name="_xlnm.Print_Area" localSheetId="0">'ROI'!$A$1:$E$108</definedName>
  </definedNames>
  <calcPr fullCalcOnLoad="1"/>
</workbook>
</file>

<file path=xl/sharedStrings.xml><?xml version="1.0" encoding="utf-8"?>
<sst xmlns="http://schemas.openxmlformats.org/spreadsheetml/2006/main" count="89" uniqueCount="61">
  <si>
    <t>How many office workers take time out of their day to search, retrieve, and return documents from file cabinets?</t>
  </si>
  <si>
    <t>How many hours per day, on the average, does each office worker spend doing these activities?</t>
  </si>
  <si>
    <t>What is the average hourly wage of these employees?</t>
  </si>
  <si>
    <t>Annual Cost:</t>
  </si>
  <si>
    <t>How many office workers take time out of their day to review, index, and store documents in file cabinets?</t>
  </si>
  <si>
    <t>How many office workers take time out of their day to search, retrieve, and return documents from off-site storage?</t>
  </si>
  <si>
    <t>How many office workers take time out of their day to search for misplaced documents (please include searching for documents at both on-site and off-site storage locations)?</t>
  </si>
  <si>
    <t>How many executives or managers take time out of their day to search, retrieve, and return documents from file cabinets?</t>
  </si>
  <si>
    <t>What is the average hourly wage of these managers &amp; executives?</t>
  </si>
  <si>
    <t>How many office workers take time out of their day to copy and return documents?</t>
  </si>
  <si>
    <t>What is your cost of copying each document?</t>
  </si>
  <si>
    <t>How many cabinets do you have on-site?</t>
  </si>
  <si>
    <t>What is the monthly lease rate per square foot for your building or office facilities (the average range is between $10 and $20 per square foot) ?</t>
  </si>
  <si>
    <t>How many cabinets do you purchase each year?</t>
  </si>
  <si>
    <t>What is the average cost of each cabinet?</t>
  </si>
  <si>
    <t>How many cabinets do you have off-site?</t>
  </si>
  <si>
    <t>What is the total monthly cost of this off-site storage?</t>
  </si>
  <si>
    <t>ANNUAL COST OF PAPER BASED DOCUMENT SYSTEM</t>
  </si>
  <si>
    <t>Paper Document Management</t>
  </si>
  <si>
    <t>Current Paper Document Storage</t>
  </si>
  <si>
    <t>COST OF COMPUTERIZED IMAGING SYSTEM</t>
  </si>
  <si>
    <t>Software &amp; Hardware for Imaging System</t>
  </si>
  <si>
    <t>Enter the amount you have budgeted for document imaging. Include software &amp; hardware costs.</t>
  </si>
  <si>
    <t>Enter hours per day each employee would spend doing these activities</t>
  </si>
  <si>
    <t>Enter the average hourly wage of these employees</t>
  </si>
  <si>
    <t>Average time to scan a document &amp; index (in seconds)</t>
  </si>
  <si>
    <t>Management of Documents with Computerized Imaging</t>
  </si>
  <si>
    <t>How many documents are created annually?</t>
  </si>
  <si>
    <t>Average time to image a paper document &amp; index (in seconds)</t>
  </si>
  <si>
    <t>Enter average hourly wage employees doing this activity</t>
  </si>
  <si>
    <t>Estimated Annual Cost Savings will be</t>
  </si>
  <si>
    <t>Estimated Return on Investment will be</t>
  </si>
  <si>
    <t>Back File Conversion will take</t>
  </si>
  <si>
    <t>A typical year contains about 228 work days. How many days per year do these employees work?</t>
  </si>
  <si>
    <t>Searching for, Retrieving, &amp; Returning Documents (1.0 + 3.0 + 6.0)</t>
  </si>
  <si>
    <t>Reviewing, Indexing, &amp; Storing Documents (2.0 + 4.0)</t>
  </si>
  <si>
    <t>Searching for Lost Documents (5.0)</t>
  </si>
  <si>
    <t>Time Spent Copying (7.0)</t>
  </si>
  <si>
    <t>Cost of 1-Time Use Documents (8.0)</t>
  </si>
  <si>
    <t>Already Owned File Cabinet (9.0)</t>
  </si>
  <si>
    <t>New File Cabinets Each Year (10.0)</t>
  </si>
  <si>
    <t>Off-Site Storage Costs (11.0)</t>
  </si>
  <si>
    <t>Amount of Current Paper Documents (9.0+11.0) x 10,000)</t>
  </si>
  <si>
    <t>Enter number of employees that would work on back file conversion</t>
  </si>
  <si>
    <t>What is the estimated number of copies per month that are copied &amp; then destroyed after use?</t>
  </si>
  <si>
    <t>Stored File "Back File" Conversion to Imaging</t>
  </si>
  <si>
    <r>
      <t xml:space="preserve">Do you have on-site document storage (I.E file cabinets) and Do office employees take time to search for, retrieve, and return documents? </t>
    </r>
    <r>
      <rPr>
        <b/>
        <sz val="10"/>
        <color indexed="9"/>
        <rFont val="Times New Roman"/>
        <family val="1"/>
      </rPr>
      <t xml:space="preserve">
</t>
    </r>
    <r>
      <rPr>
        <sz val="10"/>
        <color indexed="9"/>
        <rFont val="Times New Roman"/>
        <family val="1"/>
      </rPr>
      <t>If so, answer questions 1.1 thru 1.4. Otherwise, go to 2.0.</t>
    </r>
  </si>
  <si>
    <r>
      <t>Do office employees spend time reviewing, indexing, and storing documents from on-site file cabinets?</t>
    </r>
    <r>
      <rPr>
        <sz val="12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 xml:space="preserve">
If so, answer questions 2.1 thru 2.4. Otherwise, go to 3.0.</t>
    </r>
  </si>
  <si>
    <r>
      <t xml:space="preserve">Do you have documents at </t>
    </r>
    <r>
      <rPr>
        <b/>
        <sz val="12"/>
        <color indexed="43"/>
        <rFont val="Times New Roman"/>
        <family val="1"/>
      </rPr>
      <t>off-site storage</t>
    </r>
    <r>
      <rPr>
        <b/>
        <sz val="12"/>
        <color indexed="9"/>
        <rFont val="Times New Roman"/>
        <family val="1"/>
      </rPr>
      <t xml:space="preserve"> &amp; do office employees take time to search for, retrieve, and return documents?</t>
    </r>
    <r>
      <rPr>
        <b/>
        <sz val="10"/>
        <color indexed="9"/>
        <rFont val="Times New Roman"/>
        <family val="1"/>
      </rPr>
      <t xml:space="preserve">
 </t>
    </r>
    <r>
      <rPr>
        <sz val="10"/>
        <color indexed="9"/>
        <rFont val="Times New Roman"/>
        <family val="1"/>
      </rPr>
      <t>If so, answer questions 3.1 thru 3.2. Otherwise, go to 4.0.</t>
    </r>
  </si>
  <si>
    <r>
      <t xml:space="preserve">Do office employees spend time reviewing, indexing, and storing documents from </t>
    </r>
    <r>
      <rPr>
        <b/>
        <sz val="12"/>
        <color indexed="43"/>
        <rFont val="Times New Roman"/>
        <family val="1"/>
      </rPr>
      <t>off-site storage</t>
    </r>
    <r>
      <rPr>
        <b/>
        <sz val="12"/>
        <color indexed="9"/>
        <rFont val="Times New Roman"/>
        <family val="1"/>
      </rPr>
      <t xml:space="preserve">? </t>
    </r>
    <r>
      <rPr>
        <b/>
        <sz val="10"/>
        <color indexed="9"/>
        <rFont val="Times New Roman"/>
        <family val="1"/>
      </rPr>
      <t xml:space="preserve">
</t>
    </r>
    <r>
      <rPr>
        <sz val="10"/>
        <color indexed="9"/>
        <rFont val="Times New Roman"/>
        <family val="1"/>
      </rPr>
      <t>If so, answer questions 4.1 thru 4.4. Otherwise, skip to 5.0.</t>
    </r>
  </si>
  <si>
    <r>
      <t>Have paper documents at your company ever been lost &amp; do office employees spend time searching for these misplaced documents?</t>
    </r>
    <r>
      <rPr>
        <sz val="12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 xml:space="preserve">
If so, answer questions 5.1 thru 5.4. Otherwise, go to 6.0</t>
    </r>
  </si>
  <si>
    <r>
      <t>Do executives or managers ever take time to search for, retrieve, and return documents?</t>
    </r>
    <r>
      <rPr>
        <sz val="12"/>
        <color indexed="9"/>
        <rFont val="Times New Roman"/>
        <family val="1"/>
      </rPr>
      <t xml:space="preserve"> </t>
    </r>
    <r>
      <rPr>
        <sz val="10"/>
        <color indexed="9"/>
        <rFont val="Times New Roman"/>
        <family val="1"/>
      </rPr>
      <t xml:space="preserve">
If so, answer questions 6.1 thru 6.4.</t>
    </r>
  </si>
  <si>
    <r>
      <t xml:space="preserve">Do office employees spend time copying documents and returning the original file? </t>
    </r>
    <r>
      <rPr>
        <b/>
        <sz val="10"/>
        <color indexed="9"/>
        <rFont val="Times New Roman"/>
        <family val="1"/>
      </rPr>
      <t xml:space="preserve">
</t>
    </r>
    <r>
      <rPr>
        <sz val="10"/>
        <color indexed="9"/>
        <rFont val="Times New Roman"/>
        <family val="1"/>
      </rPr>
      <t>If so, answer questions 7.1 thru 7.4. Otherwise, go to 8.0.</t>
    </r>
  </si>
  <si>
    <r>
      <t xml:space="preserve">Are documents ever copied for internal purposes, only to have the copy thrown away after it has been used? </t>
    </r>
    <r>
      <rPr>
        <b/>
        <sz val="10"/>
        <color indexed="9"/>
        <rFont val="Times New Roman"/>
        <family val="1"/>
      </rPr>
      <t xml:space="preserve">
</t>
    </r>
    <r>
      <rPr>
        <sz val="10"/>
        <color indexed="9"/>
        <rFont val="Times New Roman"/>
        <family val="1"/>
      </rPr>
      <t>If so, answer questions 8.1 thru 8.2. Otherwise, go to 9.0</t>
    </r>
  </si>
  <si>
    <r>
      <t xml:space="preserve">Does your company house file cabinets on-site? </t>
    </r>
    <r>
      <rPr>
        <b/>
        <sz val="10"/>
        <color indexed="9"/>
        <rFont val="Times New Roman"/>
        <family val="1"/>
      </rPr>
      <t xml:space="preserve">
</t>
    </r>
    <r>
      <rPr>
        <sz val="10"/>
        <color indexed="9"/>
        <rFont val="Times New Roman"/>
        <family val="1"/>
      </rPr>
      <t>If so, answer questions 9.1 and 9.2. Otherwise, go to 10.0</t>
    </r>
  </si>
  <si>
    <r>
      <t xml:space="preserve">Does your company purchase more file cabinets each year? </t>
    </r>
    <r>
      <rPr>
        <b/>
        <sz val="10"/>
        <color indexed="9"/>
        <rFont val="Times New Roman"/>
        <family val="1"/>
      </rPr>
      <t xml:space="preserve">
</t>
    </r>
    <r>
      <rPr>
        <sz val="10"/>
        <color indexed="9"/>
        <rFont val="Times New Roman"/>
        <family val="1"/>
      </rPr>
      <t>If so, answer questions 10.1 and 10.2. Otherwise, go to 11.0</t>
    </r>
  </si>
  <si>
    <r>
      <t>Does your company have off-site storage for paper documentation.</t>
    </r>
    <r>
      <rPr>
        <b/>
        <sz val="10"/>
        <color indexed="9"/>
        <rFont val="Times New Roman"/>
        <family val="1"/>
      </rPr>
      <t xml:space="preserve"> 
</t>
    </r>
    <r>
      <rPr>
        <sz val="10"/>
        <color indexed="9"/>
        <rFont val="Times New Roman"/>
        <family val="1"/>
      </rPr>
      <t>If so, answer questions 11.1 &amp; 11.2.</t>
    </r>
  </si>
  <si>
    <t>Return On Investment Calculation Worksheet</t>
  </si>
  <si>
    <t>US 
Dollars</t>
  </si>
  <si>
    <t>MONTHS</t>
  </si>
  <si>
    <t>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</si>
</sst>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[$£-809]#,##0.0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doubleAccounting"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43"/>
      <name val="Times New Roman"/>
      <family val="1"/>
    </font>
    <font>
      <sz val="12"/>
      <color indexed="9"/>
      <name val="Times New Roman"/>
      <family val="1"/>
    </font>
    <font>
      <b/>
      <sz val="16"/>
      <color indexed="16"/>
      <name val="Times New Roman"/>
      <family val="1"/>
    </font>
    <font>
      <sz val="16"/>
      <color indexed="16"/>
      <name val="Arial"/>
      <family val="0"/>
    </font>
    <font>
      <sz val="10"/>
      <color indexed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 quotePrefix="1">
      <alignment horizontal="center"/>
    </xf>
    <xf numFmtId="0" fontId="5" fillId="2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1" fillId="0" borderId="0" xfId="0" applyNumberFormat="1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 applyProtection="1">
      <alignment/>
      <protection locked="0"/>
    </xf>
    <xf numFmtId="164" fontId="2" fillId="3" borderId="1" xfId="0" applyNumberFormat="1" applyFont="1" applyFill="1" applyBorder="1" applyAlignment="1" applyProtection="1">
      <alignment/>
      <protection locked="0"/>
    </xf>
    <xf numFmtId="2" fontId="3" fillId="3" borderId="1" xfId="0" applyNumberFormat="1" applyFont="1" applyFill="1" applyBorder="1" applyAlignment="1" applyProtection="1">
      <alignment/>
      <protection locked="0"/>
    </xf>
    <xf numFmtId="3" fontId="2" fillId="3" borderId="1" xfId="0" applyNumberFormat="1" applyFont="1" applyFill="1" applyBorder="1" applyAlignment="1" applyProtection="1">
      <alignment/>
      <protection locked="0"/>
    </xf>
    <xf numFmtId="4" fontId="2" fillId="3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top" wrapText="1"/>
    </xf>
    <xf numFmtId="166" fontId="1" fillId="5" borderId="2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6" borderId="1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7" fillId="2" borderId="4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3" fillId="5" borderId="8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647700</xdr:colOff>
      <xdr:row>0</xdr:row>
      <xdr:rowOff>1047750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723900</xdr:colOff>
      <xdr:row>0</xdr:row>
      <xdr:rowOff>1066800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0"/>
          <a:ext cx="6400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="90" zoomScaleNormal="90" workbookViewId="0" topLeftCell="A1">
      <selection activeCell="G1" sqref="G1"/>
    </sheetView>
  </sheetViews>
  <sheetFormatPr defaultColWidth="9.140625" defaultRowHeight="12.75"/>
  <cols>
    <col min="1" max="1" width="10.7109375" style="1" customWidth="1"/>
    <col min="2" max="2" width="6.7109375" style="3" customWidth="1"/>
    <col min="3" max="3" width="78.421875" style="1" customWidth="1"/>
    <col min="4" max="4" width="16.7109375" style="1" customWidth="1"/>
    <col min="5" max="5" width="10.7109375" style="1" customWidth="1"/>
    <col min="6" max="16384" width="9.140625" style="1" customWidth="1"/>
  </cols>
  <sheetData>
    <row r="1" spans="1:5" ht="86.25" customHeight="1" thickBot="1">
      <c r="A1" s="28"/>
      <c r="B1" s="68"/>
      <c r="C1" s="69"/>
      <c r="D1" s="69"/>
      <c r="E1" s="28"/>
    </row>
    <row r="2" spans="1:5" ht="19.5" customHeight="1" thickBot="1">
      <c r="A2" s="28"/>
      <c r="B2" s="63" t="s">
        <v>57</v>
      </c>
      <c r="C2" s="64"/>
      <c r="D2" s="64"/>
      <c r="E2" s="28"/>
    </row>
    <row r="3" spans="1:5" ht="9.75" customHeight="1">
      <c r="A3" s="50"/>
      <c r="B3" s="46"/>
      <c r="C3" s="42"/>
      <c r="D3" s="42"/>
      <c r="E3" s="28"/>
    </row>
    <row r="4" spans="1:5" ht="45" customHeight="1">
      <c r="A4" s="50"/>
      <c r="B4" s="44">
        <v>1</v>
      </c>
      <c r="C4" s="65" t="s">
        <v>46</v>
      </c>
      <c r="D4" s="53"/>
      <c r="E4" s="28"/>
    </row>
    <row r="5" spans="1:5" ht="24.75" customHeight="1">
      <c r="A5" s="50"/>
      <c r="B5" s="45"/>
      <c r="C5" s="43"/>
      <c r="D5" s="39" t="s">
        <v>58</v>
      </c>
      <c r="E5" s="28"/>
    </row>
    <row r="6" spans="1:5" ht="25.5">
      <c r="A6" s="28"/>
      <c r="B6" s="22">
        <v>1.1</v>
      </c>
      <c r="C6" s="41" t="s">
        <v>0</v>
      </c>
      <c r="D6" s="20">
        <v>0</v>
      </c>
      <c r="E6" s="28"/>
    </row>
    <row r="7" spans="1:5" ht="12.75">
      <c r="A7" s="28"/>
      <c r="B7" s="22">
        <v>1.2</v>
      </c>
      <c r="C7" s="40" t="s">
        <v>1</v>
      </c>
      <c r="D7" s="20">
        <v>0</v>
      </c>
      <c r="E7" s="28"/>
    </row>
    <row r="8" spans="1:5" ht="12.75">
      <c r="A8" s="28"/>
      <c r="B8" s="22">
        <v>1.3</v>
      </c>
      <c r="C8" s="40" t="s">
        <v>2</v>
      </c>
      <c r="D8" s="21">
        <v>0</v>
      </c>
      <c r="E8" s="28"/>
    </row>
    <row r="9" spans="1:5" ht="12.75">
      <c r="A9" s="28"/>
      <c r="B9" s="22">
        <v>1.4</v>
      </c>
      <c r="C9" s="40" t="s">
        <v>33</v>
      </c>
      <c r="D9" s="20">
        <v>228</v>
      </c>
      <c r="E9" s="28"/>
    </row>
    <row r="10" spans="1:5" ht="12.75">
      <c r="A10" s="28"/>
      <c r="B10" s="23"/>
      <c r="C10" s="56" t="s">
        <v>3</v>
      </c>
      <c r="D10" s="58">
        <f>+D6*D7*D8*D9</f>
        <v>0</v>
      </c>
      <c r="E10" s="28"/>
    </row>
    <row r="11" spans="1:5" ht="12.75">
      <c r="A11" s="28"/>
      <c r="B11" s="23"/>
      <c r="C11" s="57"/>
      <c r="D11" s="60"/>
      <c r="E11" s="28"/>
    </row>
    <row r="12" spans="1:5" ht="45" customHeight="1">
      <c r="A12" s="28"/>
      <c r="B12" s="29">
        <v>2</v>
      </c>
      <c r="C12" s="54" t="s">
        <v>47</v>
      </c>
      <c r="D12" s="55"/>
      <c r="E12" s="28"/>
    </row>
    <row r="13" spans="1:5" ht="25.5">
      <c r="A13" s="28"/>
      <c r="B13" s="22">
        <v>2.1</v>
      </c>
      <c r="C13" s="40" t="s">
        <v>4</v>
      </c>
      <c r="D13" s="20">
        <v>0</v>
      </c>
      <c r="E13" s="28"/>
    </row>
    <row r="14" spans="1:5" ht="12.75">
      <c r="A14" s="28"/>
      <c r="B14" s="22">
        <v>2.2</v>
      </c>
      <c r="C14" s="40" t="s">
        <v>1</v>
      </c>
      <c r="D14" s="20">
        <v>0</v>
      </c>
      <c r="E14" s="28"/>
    </row>
    <row r="15" spans="1:5" ht="12.75">
      <c r="A15" s="28"/>
      <c r="B15" s="22">
        <v>2.3</v>
      </c>
      <c r="C15" s="40" t="s">
        <v>2</v>
      </c>
      <c r="D15" s="21">
        <v>0</v>
      </c>
      <c r="E15" s="28"/>
    </row>
    <row r="16" spans="1:5" ht="12.75">
      <c r="A16" s="28"/>
      <c r="B16" s="22">
        <v>2.4</v>
      </c>
      <c r="C16" s="40" t="s">
        <v>33</v>
      </c>
      <c r="D16" s="20">
        <f>$D$9</f>
        <v>228</v>
      </c>
      <c r="E16" s="28"/>
    </row>
    <row r="17" spans="1:5" ht="12.75">
      <c r="A17" s="28"/>
      <c r="B17" s="23"/>
      <c r="C17" s="56" t="s">
        <v>3</v>
      </c>
      <c r="D17" s="58">
        <f>+D13*D14*D15*D16</f>
        <v>0</v>
      </c>
      <c r="E17" s="28"/>
    </row>
    <row r="18" spans="1:5" ht="12.75">
      <c r="A18" s="28"/>
      <c r="B18" s="23"/>
      <c r="C18" s="57"/>
      <c r="D18" s="60"/>
      <c r="E18" s="28"/>
    </row>
    <row r="19" spans="1:5" ht="45" customHeight="1">
      <c r="A19" s="28"/>
      <c r="B19" s="29">
        <v>3</v>
      </c>
      <c r="C19" s="52" t="s">
        <v>48</v>
      </c>
      <c r="D19" s="53"/>
      <c r="E19" s="28"/>
    </row>
    <row r="20" spans="1:5" ht="25.5" customHeight="1">
      <c r="A20" s="28"/>
      <c r="B20" s="22">
        <v>3.1</v>
      </c>
      <c r="C20" s="40" t="s">
        <v>5</v>
      </c>
      <c r="D20" s="20">
        <v>0</v>
      </c>
      <c r="E20" s="28"/>
    </row>
    <row r="21" spans="1:5" ht="25.5" customHeight="1">
      <c r="A21" s="28"/>
      <c r="B21" s="22">
        <v>3.2</v>
      </c>
      <c r="C21" s="40" t="s">
        <v>1</v>
      </c>
      <c r="D21" s="20">
        <v>0</v>
      </c>
      <c r="E21" s="28"/>
    </row>
    <row r="22" spans="1:5" ht="25.5" customHeight="1">
      <c r="A22" s="28"/>
      <c r="B22" s="22">
        <v>3.3</v>
      </c>
      <c r="C22" s="40" t="s">
        <v>2</v>
      </c>
      <c r="D22" s="21">
        <v>0</v>
      </c>
      <c r="E22" s="28"/>
    </row>
    <row r="23" spans="1:5" ht="25.5" customHeight="1">
      <c r="A23" s="28"/>
      <c r="B23" s="22">
        <v>3.4</v>
      </c>
      <c r="C23" s="40" t="s">
        <v>33</v>
      </c>
      <c r="D23" s="20">
        <f>$D$9</f>
        <v>228</v>
      </c>
      <c r="E23" s="28"/>
    </row>
    <row r="24" spans="1:5" ht="12.75">
      <c r="A24" s="28"/>
      <c r="B24" s="23"/>
      <c r="C24" s="56" t="s">
        <v>3</v>
      </c>
      <c r="D24" s="58">
        <f>+D20*D21*D22*D23</f>
        <v>0</v>
      </c>
      <c r="E24" s="28"/>
    </row>
    <row r="25" spans="1:5" ht="12.75">
      <c r="A25" s="28"/>
      <c r="B25" s="23"/>
      <c r="C25" s="57"/>
      <c r="D25" s="60"/>
      <c r="E25" s="28"/>
    </row>
    <row r="26" spans="1:5" ht="45" customHeight="1">
      <c r="A26" s="28"/>
      <c r="B26" s="29">
        <v>4</v>
      </c>
      <c r="C26" s="54" t="s">
        <v>49</v>
      </c>
      <c r="D26" s="55"/>
      <c r="E26" s="28"/>
    </row>
    <row r="27" spans="1:5" ht="25.5" customHeight="1">
      <c r="A27" s="28"/>
      <c r="B27" s="22">
        <v>4.1</v>
      </c>
      <c r="C27" s="40" t="s">
        <v>4</v>
      </c>
      <c r="D27" s="20">
        <v>0</v>
      </c>
      <c r="E27" s="28"/>
    </row>
    <row r="28" spans="1:5" ht="25.5" customHeight="1">
      <c r="A28" s="28"/>
      <c r="B28" s="22">
        <v>4.2</v>
      </c>
      <c r="C28" s="40" t="s">
        <v>1</v>
      </c>
      <c r="D28" s="20">
        <v>0</v>
      </c>
      <c r="E28" s="28"/>
    </row>
    <row r="29" spans="1:5" ht="25.5" customHeight="1">
      <c r="A29" s="28"/>
      <c r="B29" s="22">
        <v>4.3</v>
      </c>
      <c r="C29" s="40" t="s">
        <v>2</v>
      </c>
      <c r="D29" s="21">
        <v>0</v>
      </c>
      <c r="E29" s="28"/>
    </row>
    <row r="30" spans="1:5" ht="25.5" customHeight="1">
      <c r="A30" s="28"/>
      <c r="B30" s="22">
        <v>4.4</v>
      </c>
      <c r="C30" s="40" t="s">
        <v>33</v>
      </c>
      <c r="D30" s="20">
        <f>$D$9</f>
        <v>228</v>
      </c>
      <c r="E30" s="28"/>
    </row>
    <row r="31" spans="1:5" ht="12.75">
      <c r="A31" s="28"/>
      <c r="B31" s="23"/>
      <c r="C31" s="66" t="s">
        <v>3</v>
      </c>
      <c r="D31" s="58">
        <f>+D27*D28*D29*D30</f>
        <v>0</v>
      </c>
      <c r="E31" s="28"/>
    </row>
    <row r="32" spans="1:5" ht="12.75">
      <c r="A32" s="28"/>
      <c r="B32" s="23"/>
      <c r="C32" s="67"/>
      <c r="D32" s="60"/>
      <c r="E32" s="28"/>
    </row>
    <row r="33" spans="1:5" ht="45" customHeight="1">
      <c r="A33" s="28"/>
      <c r="B33" s="29">
        <v>5</v>
      </c>
      <c r="C33" s="61" t="s">
        <v>50</v>
      </c>
      <c r="D33" s="62"/>
      <c r="E33" s="28"/>
    </row>
    <row r="34" spans="1:5" ht="25.5">
      <c r="A34" s="28"/>
      <c r="B34" s="22">
        <v>5.1</v>
      </c>
      <c r="C34" s="40" t="s">
        <v>6</v>
      </c>
      <c r="D34" s="20">
        <v>0</v>
      </c>
      <c r="E34" s="28"/>
    </row>
    <row r="35" spans="1:5" ht="12.75">
      <c r="A35" s="28"/>
      <c r="B35" s="22">
        <v>5.2</v>
      </c>
      <c r="C35" s="40" t="s">
        <v>1</v>
      </c>
      <c r="D35" s="20">
        <v>0</v>
      </c>
      <c r="E35" s="28"/>
    </row>
    <row r="36" spans="1:5" ht="12.75">
      <c r="A36" s="28"/>
      <c r="B36" s="22">
        <v>5.3</v>
      </c>
      <c r="C36" s="40" t="s">
        <v>2</v>
      </c>
      <c r="D36" s="21">
        <v>0</v>
      </c>
      <c r="E36" s="28"/>
    </row>
    <row r="37" spans="1:5" ht="12.75">
      <c r="A37" s="28"/>
      <c r="B37" s="22">
        <v>5.4</v>
      </c>
      <c r="C37" s="40" t="s">
        <v>33</v>
      </c>
      <c r="D37" s="20">
        <f>$D$9</f>
        <v>228</v>
      </c>
      <c r="E37" s="28"/>
    </row>
    <row r="38" spans="1:5" ht="12.75">
      <c r="A38" s="28"/>
      <c r="B38" s="23"/>
      <c r="C38" s="56" t="s">
        <v>3</v>
      </c>
      <c r="D38" s="58">
        <f>+D34*D35*D36*D37</f>
        <v>0</v>
      </c>
      <c r="E38" s="28"/>
    </row>
    <row r="39" spans="1:5" ht="12.75">
      <c r="A39" s="28"/>
      <c r="B39" s="23"/>
      <c r="C39" s="57"/>
      <c r="D39" s="60"/>
      <c r="E39" s="28"/>
    </row>
    <row r="40" spans="1:5" ht="45" customHeight="1">
      <c r="A40" s="28"/>
      <c r="B40" s="29">
        <v>6</v>
      </c>
      <c r="C40" s="54" t="s">
        <v>51</v>
      </c>
      <c r="D40" s="55"/>
      <c r="E40" s="28"/>
    </row>
    <row r="41" spans="1:5" ht="25.5" customHeight="1">
      <c r="A41" s="28"/>
      <c r="B41" s="22">
        <v>6.1</v>
      </c>
      <c r="C41" s="40" t="s">
        <v>7</v>
      </c>
      <c r="D41" s="20">
        <v>0</v>
      </c>
      <c r="E41" s="28"/>
    </row>
    <row r="42" spans="1:5" ht="25.5" customHeight="1">
      <c r="A42" s="28"/>
      <c r="B42" s="22">
        <v>6.2</v>
      </c>
      <c r="C42" s="40" t="s">
        <v>1</v>
      </c>
      <c r="D42" s="20">
        <v>0</v>
      </c>
      <c r="E42" s="28"/>
    </row>
    <row r="43" spans="1:5" ht="25.5" customHeight="1">
      <c r="A43" s="28"/>
      <c r="B43" s="22">
        <v>6.3</v>
      </c>
      <c r="C43" s="40" t="s">
        <v>8</v>
      </c>
      <c r="D43" s="21">
        <v>0</v>
      </c>
      <c r="E43" s="28"/>
    </row>
    <row r="44" spans="1:5" ht="25.5" customHeight="1">
      <c r="A44" s="28"/>
      <c r="B44" s="22">
        <v>6.4</v>
      </c>
      <c r="C44" s="40" t="s">
        <v>33</v>
      </c>
      <c r="D44" s="20">
        <f>$D$9</f>
        <v>228</v>
      </c>
      <c r="E44" s="28"/>
    </row>
    <row r="45" spans="1:5" ht="12.75">
      <c r="A45" s="28"/>
      <c r="B45" s="23"/>
      <c r="C45" s="56" t="s">
        <v>3</v>
      </c>
      <c r="D45" s="58">
        <f>+D41*D42*D43*D44</f>
        <v>0</v>
      </c>
      <c r="E45" s="28"/>
    </row>
    <row r="46" spans="1:5" ht="12.75">
      <c r="A46" s="28"/>
      <c r="B46" s="23"/>
      <c r="C46" s="57"/>
      <c r="D46" s="60"/>
      <c r="E46" s="28"/>
    </row>
    <row r="47" spans="1:5" ht="45" customHeight="1">
      <c r="A47" s="28"/>
      <c r="B47" s="29">
        <v>7</v>
      </c>
      <c r="C47" s="54" t="s">
        <v>52</v>
      </c>
      <c r="D47" s="55"/>
      <c r="E47" s="28"/>
    </row>
    <row r="48" spans="1:5" ht="25.5" customHeight="1">
      <c r="A48" s="28"/>
      <c r="B48" s="22">
        <v>7.1</v>
      </c>
      <c r="C48" s="40" t="s">
        <v>9</v>
      </c>
      <c r="D48" s="20">
        <v>0</v>
      </c>
      <c r="E48" s="28"/>
    </row>
    <row r="49" spans="1:5" ht="25.5" customHeight="1">
      <c r="A49" s="28"/>
      <c r="B49" s="22">
        <v>7.2</v>
      </c>
      <c r="C49" s="40" t="s">
        <v>1</v>
      </c>
      <c r="D49" s="20">
        <v>0</v>
      </c>
      <c r="E49" s="28"/>
    </row>
    <row r="50" spans="1:5" ht="25.5" customHeight="1">
      <c r="A50" s="28"/>
      <c r="B50" s="22">
        <v>7.3</v>
      </c>
      <c r="C50" s="40" t="s">
        <v>2</v>
      </c>
      <c r="D50" s="21">
        <v>0</v>
      </c>
      <c r="E50" s="28"/>
    </row>
    <row r="51" spans="1:5" ht="25.5" customHeight="1">
      <c r="A51" s="28"/>
      <c r="B51" s="22">
        <v>7.4</v>
      </c>
      <c r="C51" s="40" t="s">
        <v>33</v>
      </c>
      <c r="D51" s="20">
        <f>$D$9</f>
        <v>228</v>
      </c>
      <c r="E51" s="28"/>
    </row>
    <row r="52" spans="1:5" ht="12.75">
      <c r="A52" s="28"/>
      <c r="B52" s="23"/>
      <c r="C52" s="56" t="s">
        <v>3</v>
      </c>
      <c r="D52" s="58">
        <f>+D48*D49*D50*D51</f>
        <v>0</v>
      </c>
      <c r="E52" s="28"/>
    </row>
    <row r="53" spans="1:5" ht="12.75">
      <c r="A53" s="28"/>
      <c r="B53" s="23"/>
      <c r="C53" s="57"/>
      <c r="D53" s="60"/>
      <c r="E53" s="28"/>
    </row>
    <row r="54" spans="1:5" ht="45" customHeight="1">
      <c r="A54" s="28"/>
      <c r="B54" s="29">
        <v>8</v>
      </c>
      <c r="C54" s="52" t="s">
        <v>53</v>
      </c>
      <c r="D54" s="53"/>
      <c r="E54" s="28"/>
    </row>
    <row r="55" spans="1:5" ht="25.5" customHeight="1">
      <c r="A55" s="28"/>
      <c r="B55" s="22">
        <v>8.1</v>
      </c>
      <c r="C55" s="40" t="s">
        <v>44</v>
      </c>
      <c r="D55" s="20">
        <v>0</v>
      </c>
      <c r="E55" s="28"/>
    </row>
    <row r="56" spans="1:5" ht="25.5" customHeight="1">
      <c r="A56" s="28"/>
      <c r="B56" s="22">
        <v>8.2</v>
      </c>
      <c r="C56" s="40" t="s">
        <v>10</v>
      </c>
      <c r="D56" s="21">
        <v>0</v>
      </c>
      <c r="E56" s="28"/>
    </row>
    <row r="57" spans="1:5" ht="12.75">
      <c r="A57" s="28"/>
      <c r="B57" s="24"/>
      <c r="C57" s="56" t="s">
        <v>3</v>
      </c>
      <c r="D57" s="58">
        <f>+D55*D56*12</f>
        <v>0</v>
      </c>
      <c r="E57" s="28"/>
    </row>
    <row r="58" spans="1:5" ht="12.75">
      <c r="A58" s="28"/>
      <c r="B58" s="24"/>
      <c r="C58" s="57"/>
      <c r="D58" s="60"/>
      <c r="E58" s="28"/>
    </row>
    <row r="59" spans="1:5" ht="45" customHeight="1">
      <c r="A59" s="28"/>
      <c r="B59" s="29">
        <v>9</v>
      </c>
      <c r="C59" s="54" t="s">
        <v>54</v>
      </c>
      <c r="D59" s="55"/>
      <c r="E59" s="28"/>
    </row>
    <row r="60" spans="1:5" ht="25.5" customHeight="1">
      <c r="A60" s="28"/>
      <c r="B60" s="22">
        <v>9.1</v>
      </c>
      <c r="C60" s="40" t="s">
        <v>11</v>
      </c>
      <c r="D60" s="20">
        <v>0</v>
      </c>
      <c r="E60" s="28"/>
    </row>
    <row r="61" spans="1:5" ht="25.5" customHeight="1">
      <c r="A61" s="28"/>
      <c r="B61" s="22">
        <v>9.2</v>
      </c>
      <c r="C61" s="37" t="s">
        <v>12</v>
      </c>
      <c r="D61" s="21">
        <v>0</v>
      </c>
      <c r="E61" s="28"/>
    </row>
    <row r="62" spans="1:5" ht="12.75">
      <c r="A62" s="28"/>
      <c r="B62" s="24"/>
      <c r="C62" s="56" t="s">
        <v>3</v>
      </c>
      <c r="D62" s="58">
        <f>+D60*D61*10*12</f>
        <v>0</v>
      </c>
      <c r="E62" s="28"/>
    </row>
    <row r="63" spans="1:5" ht="12.75">
      <c r="A63" s="28"/>
      <c r="B63" s="23"/>
      <c r="C63" s="57"/>
      <c r="D63" s="60"/>
      <c r="E63" s="28"/>
    </row>
    <row r="64" spans="1:5" ht="45" customHeight="1">
      <c r="A64" s="28"/>
      <c r="B64" s="29">
        <v>10</v>
      </c>
      <c r="C64" s="54" t="s">
        <v>55</v>
      </c>
      <c r="D64" s="55"/>
      <c r="E64" s="28"/>
    </row>
    <row r="65" spans="1:5" ht="25.5" customHeight="1">
      <c r="A65" s="28"/>
      <c r="B65" s="22">
        <v>10.1</v>
      </c>
      <c r="C65" s="40" t="s">
        <v>13</v>
      </c>
      <c r="D65" s="20">
        <v>0</v>
      </c>
      <c r="E65" s="28"/>
    </row>
    <row r="66" spans="1:5" ht="25.5" customHeight="1">
      <c r="A66" s="28"/>
      <c r="B66" s="22">
        <v>10.2</v>
      </c>
      <c r="C66" s="40" t="s">
        <v>14</v>
      </c>
      <c r="D66" s="21">
        <v>0</v>
      </c>
      <c r="E66" s="28"/>
    </row>
    <row r="67" spans="1:5" ht="12.75">
      <c r="A67" s="28"/>
      <c r="B67" s="24"/>
      <c r="C67" s="56" t="s">
        <v>3</v>
      </c>
      <c r="D67" s="58">
        <f>+D65*D66</f>
        <v>0</v>
      </c>
      <c r="E67" s="28"/>
    </row>
    <row r="68" spans="1:5" ht="12.75">
      <c r="A68" s="28"/>
      <c r="B68" s="23"/>
      <c r="C68" s="57"/>
      <c r="D68" s="59"/>
      <c r="E68" s="28"/>
    </row>
    <row r="69" spans="1:5" ht="45" customHeight="1">
      <c r="A69" s="28"/>
      <c r="B69" s="29">
        <v>11</v>
      </c>
      <c r="C69" s="54" t="s">
        <v>56</v>
      </c>
      <c r="D69" s="55"/>
      <c r="E69" s="28"/>
    </row>
    <row r="70" spans="1:5" ht="25.5" customHeight="1">
      <c r="A70" s="28"/>
      <c r="B70" s="22">
        <v>11.1</v>
      </c>
      <c r="C70" s="40" t="s">
        <v>15</v>
      </c>
      <c r="D70" s="20">
        <v>0</v>
      </c>
      <c r="E70" s="28"/>
    </row>
    <row r="71" spans="1:5" ht="25.5" customHeight="1">
      <c r="A71" s="28"/>
      <c r="B71" s="22">
        <v>11.2</v>
      </c>
      <c r="C71" s="40" t="s">
        <v>16</v>
      </c>
      <c r="D71" s="21">
        <v>0</v>
      </c>
      <c r="E71" s="28"/>
    </row>
    <row r="72" spans="1:5" ht="12.75">
      <c r="A72" s="28"/>
      <c r="B72" s="2"/>
      <c r="C72" s="56" t="s">
        <v>3</v>
      </c>
      <c r="D72" s="58">
        <f>+D71*12</f>
        <v>0</v>
      </c>
      <c r="E72" s="28"/>
    </row>
    <row r="73" spans="1:5" ht="12.75">
      <c r="A73" s="28"/>
      <c r="B73" s="2"/>
      <c r="C73" s="57"/>
      <c r="D73" s="60"/>
      <c r="E73" s="28"/>
    </row>
    <row r="74" spans="1:5" ht="12.75">
      <c r="A74" s="28"/>
      <c r="B74" s="2"/>
      <c r="C74" s="18" t="s">
        <v>17</v>
      </c>
      <c r="D74" s="25"/>
      <c r="E74" s="28"/>
    </row>
    <row r="75" spans="1:5" ht="12.75">
      <c r="A75" s="28"/>
      <c r="C75" s="7" t="s">
        <v>18</v>
      </c>
      <c r="D75" s="6"/>
      <c r="E75" s="28"/>
    </row>
    <row r="76" spans="1:5" ht="12.75">
      <c r="A76" s="28"/>
      <c r="C76" s="4" t="s">
        <v>34</v>
      </c>
      <c r="D76" s="48">
        <f>+D10+D24+D45</f>
        <v>0</v>
      </c>
      <c r="E76" s="28"/>
    </row>
    <row r="77" spans="1:5" ht="12.75">
      <c r="A77" s="28"/>
      <c r="C77" s="4" t="s">
        <v>35</v>
      </c>
      <c r="D77" s="48">
        <f>+D17+D31</f>
        <v>0</v>
      </c>
      <c r="E77" s="28"/>
    </row>
    <row r="78" spans="1:5" ht="12.75">
      <c r="A78" s="28"/>
      <c r="C78" s="4" t="s">
        <v>36</v>
      </c>
      <c r="D78" s="48">
        <f>+D38</f>
        <v>0</v>
      </c>
      <c r="E78" s="28"/>
    </row>
    <row r="79" spans="1:5" ht="12.75">
      <c r="A79" s="28"/>
      <c r="C79" s="4" t="s">
        <v>37</v>
      </c>
      <c r="D79" s="48">
        <f>+D52</f>
        <v>0</v>
      </c>
      <c r="E79" s="28"/>
    </row>
    <row r="80" spans="1:5" ht="15">
      <c r="A80" s="28"/>
      <c r="C80" s="4" t="s">
        <v>38</v>
      </c>
      <c r="D80" s="49">
        <f>+D57</f>
        <v>0</v>
      </c>
      <c r="E80" s="28"/>
    </row>
    <row r="81" spans="1:5" ht="12.75" hidden="1">
      <c r="A81" s="28"/>
      <c r="D81" s="9">
        <f>+D76+D77+D78+D79+D80</f>
        <v>0</v>
      </c>
      <c r="E81" s="28"/>
    </row>
    <row r="82" spans="1:5" ht="12.75">
      <c r="A82" s="28"/>
      <c r="C82" s="7" t="s">
        <v>19</v>
      </c>
      <c r="D82" s="13"/>
      <c r="E82" s="28"/>
    </row>
    <row r="83" spans="1:5" ht="12.75">
      <c r="A83" s="28"/>
      <c r="C83" s="4" t="s">
        <v>39</v>
      </c>
      <c r="D83" s="48">
        <f>+D62</f>
        <v>0</v>
      </c>
      <c r="E83" s="28"/>
    </row>
    <row r="84" spans="1:5" ht="12.75">
      <c r="A84" s="28"/>
      <c r="C84" s="4" t="s">
        <v>40</v>
      </c>
      <c r="D84" s="48">
        <f>+D67</f>
        <v>0</v>
      </c>
      <c r="E84" s="28"/>
    </row>
    <row r="85" spans="1:5" ht="15">
      <c r="A85" s="28"/>
      <c r="C85" s="4" t="s">
        <v>41</v>
      </c>
      <c r="D85" s="49">
        <f>+D72</f>
        <v>0</v>
      </c>
      <c r="E85" s="28"/>
    </row>
    <row r="86" spans="1:5" ht="15" hidden="1">
      <c r="A86" s="28"/>
      <c r="D86" s="10">
        <f>+D83+D84+D85</f>
        <v>0</v>
      </c>
      <c r="E86" s="28"/>
    </row>
    <row r="87" spans="1:5" ht="12.75" hidden="1">
      <c r="A87" s="28"/>
      <c r="D87" s="8">
        <f>+D81+D86</f>
        <v>0</v>
      </c>
      <c r="E87" s="28"/>
    </row>
    <row r="88" spans="1:5" ht="12.75">
      <c r="A88" s="28"/>
      <c r="C88" s="18" t="s">
        <v>20</v>
      </c>
      <c r="D88" s="25"/>
      <c r="E88" s="28"/>
    </row>
    <row r="89" spans="1:5" ht="12.75">
      <c r="A89" s="28"/>
      <c r="C89" s="5" t="s">
        <v>21</v>
      </c>
      <c r="D89" s="6"/>
      <c r="E89" s="28"/>
    </row>
    <row r="90" spans="1:5" ht="15">
      <c r="A90" s="28"/>
      <c r="B90" s="6"/>
      <c r="C90" s="11" t="s">
        <v>22</v>
      </c>
      <c r="D90" s="47">
        <v>0</v>
      </c>
      <c r="E90" s="28"/>
    </row>
    <row r="91" spans="1:5" ht="12.75">
      <c r="A91" s="28"/>
      <c r="B91" s="6"/>
      <c r="C91" s="5" t="s">
        <v>45</v>
      </c>
      <c r="D91" s="12"/>
      <c r="E91" s="28"/>
    </row>
    <row r="92" spans="1:5" ht="12.75">
      <c r="A92" s="28"/>
      <c r="B92" s="6"/>
      <c r="C92" s="2" t="s">
        <v>42</v>
      </c>
      <c r="D92" s="30">
        <f>+(D60+D70)*10000</f>
        <v>0</v>
      </c>
      <c r="E92" s="28"/>
    </row>
    <row r="93" spans="1:5" ht="12.75">
      <c r="A93" s="28"/>
      <c r="B93" s="6"/>
      <c r="C93" s="2" t="s">
        <v>43</v>
      </c>
      <c r="D93" s="31">
        <v>0</v>
      </c>
      <c r="E93" s="28"/>
    </row>
    <row r="94" spans="1:5" ht="12.75">
      <c r="A94" s="28"/>
      <c r="B94" s="6"/>
      <c r="C94" s="38" t="s">
        <v>23</v>
      </c>
      <c r="D94" s="31">
        <v>0</v>
      </c>
      <c r="E94" s="28"/>
    </row>
    <row r="95" spans="1:5" ht="12.75">
      <c r="A95" s="28"/>
      <c r="B95" s="6"/>
      <c r="C95" s="38" t="s">
        <v>24</v>
      </c>
      <c r="D95" s="32">
        <v>0</v>
      </c>
      <c r="E95" s="28"/>
    </row>
    <row r="96" spans="1:5" ht="15">
      <c r="A96" s="28"/>
      <c r="B96" s="6"/>
      <c r="C96" s="2" t="s">
        <v>25</v>
      </c>
      <c r="D96" s="33">
        <v>0</v>
      </c>
      <c r="E96" s="28"/>
    </row>
    <row r="97" spans="1:5" ht="15" hidden="1">
      <c r="A97" s="28"/>
      <c r="B97" s="6"/>
      <c r="D97" s="14">
        <f>+((D92*D96)/3600)*D95</f>
        <v>0</v>
      </c>
      <c r="E97" s="28"/>
    </row>
    <row r="98" spans="1:5" ht="12.75">
      <c r="A98" s="28"/>
      <c r="B98" s="6"/>
      <c r="C98" s="5" t="s">
        <v>26</v>
      </c>
      <c r="D98" s="6"/>
      <c r="E98" s="28"/>
    </row>
    <row r="99" spans="1:5" ht="12.75">
      <c r="A99" s="28"/>
      <c r="B99" s="6"/>
      <c r="C99" s="13" t="s">
        <v>27</v>
      </c>
      <c r="D99" s="34">
        <v>0</v>
      </c>
      <c r="E99" s="28"/>
    </row>
    <row r="100" spans="1:5" ht="12.75">
      <c r="A100" s="28"/>
      <c r="B100" s="6"/>
      <c r="C100" s="13" t="s">
        <v>28</v>
      </c>
      <c r="D100" s="35">
        <f>+D96</f>
        <v>0</v>
      </c>
      <c r="E100" s="28"/>
    </row>
    <row r="101" spans="1:5" ht="15">
      <c r="A101" s="28"/>
      <c r="B101" s="6"/>
      <c r="C101" s="13" t="s">
        <v>29</v>
      </c>
      <c r="D101" s="36">
        <v>0</v>
      </c>
      <c r="E101" s="28"/>
    </row>
    <row r="102" spans="1:5" ht="15" hidden="1">
      <c r="A102" s="28"/>
      <c r="B102" s="6"/>
      <c r="D102" s="10">
        <f>+((D99*D101)/3600)*D101</f>
        <v>0</v>
      </c>
      <c r="E102" s="28"/>
    </row>
    <row r="103" spans="1:5" ht="12.75">
      <c r="A103" s="28"/>
      <c r="B103" s="6"/>
      <c r="C103" s="15"/>
      <c r="D103" s="6"/>
      <c r="E103" s="28"/>
    </row>
    <row r="104" spans="1:5" ht="12.75" hidden="1">
      <c r="A104" s="28"/>
      <c r="B104" s="6"/>
      <c r="D104" s="8">
        <f>+D90+D97+D102</f>
        <v>0</v>
      </c>
      <c r="E104" s="28"/>
    </row>
    <row r="105" spans="1:5" ht="12.75">
      <c r="A105" s="28"/>
      <c r="B105" s="6"/>
      <c r="C105" s="5" t="s">
        <v>30</v>
      </c>
      <c r="D105" s="16">
        <f>+D87-D104</f>
        <v>0</v>
      </c>
      <c r="E105" s="28"/>
    </row>
    <row r="106" spans="1:5" ht="12.75">
      <c r="A106" s="28"/>
      <c r="B106" s="6"/>
      <c r="C106" s="5" t="s">
        <v>31</v>
      </c>
      <c r="D106" s="17">
        <f>IF(D87&gt;0,D104/(D87/12),0)</f>
        <v>0</v>
      </c>
      <c r="E106" s="51" t="s">
        <v>59</v>
      </c>
    </row>
    <row r="107" spans="1:5" ht="12.75">
      <c r="A107" s="28"/>
      <c r="B107" s="6"/>
      <c r="C107" s="5" t="s">
        <v>32</v>
      </c>
      <c r="D107" s="19">
        <f>IF(D94&gt;0,(((D92*D96)/3600)/(D93*D94)),0)</f>
        <v>0</v>
      </c>
      <c r="E107" s="51" t="s">
        <v>60</v>
      </c>
    </row>
    <row r="108" spans="1:5" ht="19.5" customHeight="1">
      <c r="A108" s="28"/>
      <c r="B108" s="27"/>
      <c r="C108" s="26"/>
      <c r="D108" s="26"/>
      <c r="E108" s="28"/>
    </row>
    <row r="109" spans="1:5" ht="12.75">
      <c r="A109" s="28"/>
      <c r="B109" s="6"/>
      <c r="C109" s="28"/>
      <c r="D109" s="28"/>
      <c r="E109" s="28"/>
    </row>
    <row r="110" spans="1:5" ht="12.75">
      <c r="A110" s="28"/>
      <c r="B110" s="6"/>
      <c r="C110" s="28"/>
      <c r="D110" s="28"/>
      <c r="E110" s="28"/>
    </row>
    <row r="111" spans="1:2" ht="12.75">
      <c r="A111" s="28"/>
      <c r="B111" s="6"/>
    </row>
    <row r="112" spans="1:2" ht="12.75">
      <c r="A112" s="28"/>
      <c r="B112" s="6"/>
    </row>
    <row r="113" spans="1:2" ht="12.75">
      <c r="A113" s="28"/>
      <c r="B113" s="6"/>
    </row>
    <row r="114" spans="1:2" ht="12.75">
      <c r="A114" s="28"/>
      <c r="B114" s="6"/>
    </row>
    <row r="115" spans="1:2" ht="12.75">
      <c r="A115" s="28"/>
      <c r="B115" s="6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</sheetData>
  <mergeCells count="35">
    <mergeCell ref="B1:D1"/>
    <mergeCell ref="C17:C18"/>
    <mergeCell ref="D17:D18"/>
    <mergeCell ref="C10:C11"/>
    <mergeCell ref="D10:D11"/>
    <mergeCell ref="C31:C32"/>
    <mergeCell ref="D31:D32"/>
    <mergeCell ref="C24:C25"/>
    <mergeCell ref="D24:D25"/>
    <mergeCell ref="C52:C53"/>
    <mergeCell ref="D52:D53"/>
    <mergeCell ref="C38:C39"/>
    <mergeCell ref="D38:D39"/>
    <mergeCell ref="D72:D73"/>
    <mergeCell ref="C72:C73"/>
    <mergeCell ref="C57:C58"/>
    <mergeCell ref="D57:D58"/>
    <mergeCell ref="C33:D33"/>
    <mergeCell ref="C40:D40"/>
    <mergeCell ref="C47:D47"/>
    <mergeCell ref="B2:D2"/>
    <mergeCell ref="C4:D4"/>
    <mergeCell ref="C12:D12"/>
    <mergeCell ref="C19:D19"/>
    <mergeCell ref="C26:D26"/>
    <mergeCell ref="C45:C46"/>
    <mergeCell ref="D45:D46"/>
    <mergeCell ref="C54:D54"/>
    <mergeCell ref="C59:D59"/>
    <mergeCell ref="C64:D64"/>
    <mergeCell ref="C69:D69"/>
    <mergeCell ref="C67:C68"/>
    <mergeCell ref="D67:D68"/>
    <mergeCell ref="C62:C63"/>
    <mergeCell ref="D62:D63"/>
  </mergeCells>
  <printOptions horizontalCentered="1"/>
  <pageMargins left="0.5" right="0.25" top="0.5" bottom="0.25" header="0.5" footer="0.5"/>
  <pageSetup horizontalDpi="600" verticalDpi="600" orientation="portrait" scale="55" r:id="rId2"/>
  <headerFooter alignWithMargins="0">
    <oddHeader>&amp;Ce.FileClerk ROI Worksheet</oddHeader>
  </headerFooter>
  <rowBreaks count="1" manualBreakCount="1">
    <brk id="4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ARCHIVE-CD,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 Worksheet</dc:title>
  <dc:subject/>
  <dc:creator>Bruce Garrett</dc:creator>
  <cp:keywords/>
  <dc:description/>
  <cp:lastModifiedBy>Bruce Garrett, CEO</cp:lastModifiedBy>
  <cp:lastPrinted>2006-06-13T18:51:34Z</cp:lastPrinted>
  <dcterms:created xsi:type="dcterms:W3CDTF">2000-08-30T14:34:16Z</dcterms:created>
  <dcterms:modified xsi:type="dcterms:W3CDTF">2006-06-13T18:53:23Z</dcterms:modified>
  <cp:category/>
  <cp:version/>
  <cp:contentType/>
  <cp:contentStatus/>
</cp:coreProperties>
</file>